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D:\Masaüstü\"/>
    </mc:Choice>
  </mc:AlternateContent>
  <xr:revisionPtr revIDLastSave="0" documentId="13_ncr:1_{1C55CC00-C094-416A-B021-B361174AC961}" xr6:coauthVersionLast="36" xr6:coauthVersionMax="36" xr10:uidLastSave="{00000000-0000-0000-0000-000000000000}"/>
  <bookViews>
    <workbookView xWindow="0" yWindow="0" windowWidth="28770" windowHeight="11715" xr2:uid="{00000000-000D-0000-FFFF-FFFF00000000}"/>
  </bookViews>
  <sheets>
    <sheet name="Sayfa1" sheetId="1" r:id="rId1"/>
  </sheets>
  <definedNames>
    <definedName name="data18ab">Sayfa1!$K$24</definedName>
    <definedName name="data24ab">Sayfa1!$L$24</definedName>
    <definedName name="data9ab">Sayfa1!#REF!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E30" i="1" l="1"/>
  <c r="E29" i="1"/>
  <c r="E20" i="1" l="1"/>
  <c r="E35" i="1" l="1"/>
  <c r="E36" i="1" s="1"/>
  <c r="E21" i="1"/>
  <c r="E31" i="1" l="1"/>
  <c r="H29" i="1"/>
  <c r="I29" i="1" l="1"/>
  <c r="H31" i="1"/>
  <c r="H14" i="1"/>
  <c r="E18" i="1"/>
  <c r="H16" i="1" l="1"/>
  <c r="I14" i="1"/>
  <c r="E19" i="1"/>
  <c r="E22" i="1" s="1"/>
  <c r="E33" i="1"/>
  <c r="E34" i="1" s="1"/>
  <c r="E3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ZEYNEP MEMİŞ</author>
  </authors>
  <commentList>
    <comment ref="E13" authorId="0" shapeId="0" xr:uid="{FCE2F45F-477E-4D87-AB1E-CBAD05291148}">
      <text>
        <r>
          <rPr>
            <b/>
            <sz val="9"/>
            <color indexed="81"/>
            <rFont val="Tahoma"/>
            <charset val="1"/>
          </rPr>
          <t xml:space="preserve">ALBARAKA TÜRK /YATIRIM BANKACILIĞI MÜDÜRLÜĞÜ: Sarı ile işaretli kutucuklara girmek istediğiniz ihracın vade ve oran bilgilerini yazarak katılmak istediğiniz adet bilgisini girerek vade sonu getirisini hesaplayabilirsiniz. 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<sst xmlns="http://schemas.openxmlformats.org/spreadsheetml/2006/main" count="53" uniqueCount="24">
  <si>
    <t xml:space="preserve">Gerçek Kişi Yatırımcı </t>
  </si>
  <si>
    <t>Birim</t>
  </si>
  <si>
    <t>TL</t>
  </si>
  <si>
    <t>Yıllık Oran</t>
  </si>
  <si>
    <t>%</t>
  </si>
  <si>
    <t xml:space="preserve">Gün </t>
  </si>
  <si>
    <t>Dönemsel Getiri Oranı (Brüt)</t>
  </si>
  <si>
    <t>Stopaj</t>
  </si>
  <si>
    <t>Dönemsel Getiri (Brüt)</t>
  </si>
  <si>
    <t>Dönemsel Getiri (Net)</t>
  </si>
  <si>
    <t xml:space="preserve">Tüzel Kişi Yatırımcı </t>
  </si>
  <si>
    <t>Gün</t>
  </si>
  <si>
    <t>Yıllık Oran Brüt</t>
  </si>
  <si>
    <t>GERÇEK KİŞİ MEVDUAT EŞLENEĞİ</t>
  </si>
  <si>
    <t>TÜZEL KİŞİ MEVDUAT EŞLENEĞİ</t>
  </si>
  <si>
    <t>Gerçek Kişi Net Getiri</t>
  </si>
  <si>
    <t xml:space="preserve">Tüzel Kişi Net Getiri </t>
  </si>
  <si>
    <t xml:space="preserve">1. ve 2. EL KİRA SERTİFİKASI GETİRİ VE MEVDUAT EŞLENEĞİ HESAPLAMA TABLOSU </t>
  </si>
  <si>
    <t>Vade (Kalan Gün Sayısı)</t>
  </si>
  <si>
    <t>İtfa Komisyonu</t>
  </si>
  <si>
    <t>BSMV</t>
  </si>
  <si>
    <t xml:space="preserve">Vade Sonu Getirisi </t>
  </si>
  <si>
    <t>Kira Sertifikası Adedi</t>
  </si>
  <si>
    <t>Mevduat Eşleniği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</si>
</sst>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\ _₺_-;\-* #,##0.00\ _₺_-;_-* &quot;-&quot;??\ _₺_-;_-@_-"/>
    <numFmt numFmtId="164" formatCode="#,##0.00_ ;\-#,##0.00\ "/>
    <numFmt numFmtId="165" formatCode="0.0000%"/>
    <numFmt numFmtId="166" formatCode="&quot;$&quot;#,##0_);\(&quot;$&quot;#,##0\)"/>
    <numFmt numFmtId="167" formatCode="_-* #,##0\ _₺_-;\-* #,##0\ _₺_-;_-* &quot;-&quot;??\ _₺_-;_-@_-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theme="0"/>
      <name val="Lucida Console"/>
      <family val="3"/>
      <charset val="162"/>
    </font>
    <font>
      <b/>
      <sz val="11"/>
      <color indexed="8"/>
      <name val="Bookman Old Style"/>
      <family val="1"/>
      <charset val="162"/>
    </font>
    <font>
      <sz val="11"/>
      <name val="Bookman Old Style"/>
      <family val="1"/>
      <charset val="162"/>
    </font>
    <font>
      <sz val="12"/>
      <name val="Bookman Old Style"/>
      <family val="1"/>
      <charset val="162"/>
    </font>
    <font>
      <b/>
      <sz val="15"/>
      <color indexed="8"/>
      <name val="Arial"/>
      <family val="2"/>
      <charset val="162"/>
    </font>
    <font>
      <b/>
      <sz val="11"/>
      <color theme="1"/>
      <name val="Bookman Old Style"/>
      <family val="1"/>
      <charset val="162"/>
    </font>
    <font>
      <sz val="11"/>
      <color indexed="8"/>
      <name val="Bookman Old Style"/>
      <family val="1"/>
      <charset val="162"/>
    </font>
    <font>
      <sz val="18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8"/>
      <name val="Arial"/>
      <family val="2"/>
      <charset val="162"/>
    </font>
    <font>
      <b/>
      <i/>
      <sz val="18"/>
      <color indexed="9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9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5" tint="0.59999389629810485"/>
        <bgColor indexed="8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ck">
        <color indexed="22"/>
      </top>
      <bottom/>
      <diagonal/>
    </border>
    <border>
      <left/>
      <right/>
      <top style="thick">
        <color indexed="19"/>
      </top>
      <bottom style="thin">
        <color indexed="59"/>
      </bottom>
      <diagonal/>
    </border>
    <border>
      <left/>
      <right/>
      <top style="medium">
        <color indexed="19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ck">
        <color indexed="19"/>
      </top>
      <bottom style="thin">
        <color indexed="59"/>
      </bottom>
      <diagonal/>
    </border>
    <border>
      <left/>
      <right style="double">
        <color auto="1"/>
      </right>
      <top style="thick">
        <color indexed="19"/>
      </top>
      <bottom style="thin">
        <color indexed="59"/>
      </bottom>
      <diagonal/>
    </border>
    <border>
      <left style="double">
        <color auto="1"/>
      </left>
      <right/>
      <top style="medium">
        <color indexed="19"/>
      </top>
      <bottom/>
      <diagonal/>
    </border>
    <border>
      <left/>
      <right style="double">
        <color auto="1"/>
      </right>
      <top style="medium">
        <color indexed="19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/>
    <xf numFmtId="0" fontId="1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2" fillId="3" borderId="0" xfId="3" applyNumberFormat="1" applyFont="1" applyFill="1" applyBorder="1" applyAlignment="1" applyProtection="1">
      <protection hidden="1"/>
    </xf>
    <xf numFmtId="0" fontId="2" fillId="3" borderId="2" xfId="3" applyNumberFormat="1" applyFont="1" applyFill="1" applyBorder="1" applyAlignment="1" applyProtection="1">
      <protection hidden="1"/>
    </xf>
    <xf numFmtId="0" fontId="2" fillId="3" borderId="3" xfId="3" applyNumberFormat="1" applyFont="1" applyFill="1" applyBorder="1" applyAlignment="1" applyProtection="1">
      <protection hidden="1"/>
    </xf>
    <xf numFmtId="0" fontId="2" fillId="5" borderId="3" xfId="3" applyNumberFormat="1" applyFont="1" applyFill="1" applyBorder="1" applyAlignment="1" applyProtection="1">
      <alignment vertical="center" wrapText="1"/>
      <protection hidden="1"/>
    </xf>
    <xf numFmtId="0" fontId="2" fillId="3" borderId="0" xfId="3" applyNumberFormat="1" applyFont="1" applyFill="1" applyBorder="1" applyProtection="1">
      <protection hidden="1"/>
    </xf>
    <xf numFmtId="0" fontId="3" fillId="3" borderId="0" xfId="3" applyNumberFormat="1" applyFont="1" applyFill="1" applyBorder="1" applyAlignment="1" applyProtection="1">
      <protection hidden="1"/>
    </xf>
    <xf numFmtId="0" fontId="2" fillId="3" borderId="0" xfId="3" applyNumberFormat="1" applyFont="1" applyFill="1" applyBorder="1" applyAlignment="1" applyProtection="1">
      <alignment horizontal="centerContinuous" vertical="center" wrapText="1"/>
      <protection hidden="1"/>
    </xf>
    <xf numFmtId="0" fontId="2" fillId="5" borderId="0" xfId="3" applyNumberFormat="1" applyFont="1" applyFill="1" applyBorder="1" applyAlignment="1" applyProtection="1">
      <alignment horizontal="centerContinuous" vertical="center" wrapText="1"/>
      <protection hidden="1"/>
    </xf>
    <xf numFmtId="0" fontId="2" fillId="3" borderId="0" xfId="3" applyNumberFormat="1" applyFont="1" applyFill="1" applyBorder="1" applyAlignment="1" applyProtection="1">
      <alignment horizontal="right"/>
      <protection hidden="1"/>
    </xf>
    <xf numFmtId="0" fontId="3" fillId="3" borderId="0" xfId="3" applyNumberFormat="1" applyFont="1" applyFill="1" applyBorder="1" applyAlignment="1" applyProtection="1">
      <alignment horizontal="left" vertical="center"/>
      <protection hidden="1"/>
    </xf>
    <xf numFmtId="0" fontId="2" fillId="5" borderId="0" xfId="3" applyNumberFormat="1" applyFont="1" applyFill="1" applyBorder="1" applyAlignment="1" applyProtection="1">
      <alignment horizontal="centerContinuous" vertical="center"/>
      <protection hidden="1"/>
    </xf>
    <xf numFmtId="0" fontId="2" fillId="5" borderId="0" xfId="3" applyNumberFormat="1" applyFont="1" applyFill="1" applyBorder="1" applyProtection="1">
      <protection hidden="1"/>
    </xf>
    <xf numFmtId="0" fontId="3" fillId="5" borderId="0" xfId="3" applyNumberFormat="1" applyFont="1" applyFill="1" applyBorder="1" applyProtection="1">
      <protection hidden="1"/>
    </xf>
    <xf numFmtId="0" fontId="5" fillId="3" borderId="5" xfId="3" applyNumberFormat="1" applyFont="1" applyFill="1" applyBorder="1" applyAlignment="1" applyProtection="1">
      <alignment horizontal="center"/>
      <protection hidden="1"/>
    </xf>
    <xf numFmtId="0" fontId="6" fillId="0" borderId="6" xfId="0" applyFont="1" applyBorder="1"/>
    <xf numFmtId="0" fontId="6" fillId="6" borderId="7" xfId="3" applyNumberFormat="1" applyFont="1" applyFill="1" applyBorder="1" applyAlignment="1" applyProtection="1">
      <alignment horizontal="center" vertical="center"/>
      <protection locked="0"/>
    </xf>
    <xf numFmtId="10" fontId="6" fillId="0" borderId="5" xfId="0" applyNumberFormat="1" applyFont="1" applyBorder="1" applyAlignment="1">
      <alignment horizontal="center"/>
    </xf>
    <xf numFmtId="0" fontId="6" fillId="6" borderId="5" xfId="3" applyNumberFormat="1" applyFont="1" applyFill="1" applyBorder="1" applyAlignment="1" applyProtection="1">
      <alignment horizontal="center" vertical="center"/>
      <protection locked="0"/>
    </xf>
    <xf numFmtId="0" fontId="7" fillId="0" borderId="6" xfId="0" applyFont="1" applyBorder="1" applyAlignment="1">
      <alignment shrinkToFit="1"/>
    </xf>
    <xf numFmtId="165" fontId="6" fillId="0" borderId="5" xfId="2" applyNumberFormat="1" applyFont="1" applyBorder="1" applyAlignment="1">
      <alignment horizontal="center"/>
    </xf>
    <xf numFmtId="0" fontId="9" fillId="8" borderId="0" xfId="0" applyFont="1" applyFill="1" applyBorder="1" applyAlignment="1">
      <alignment vertical="center"/>
    </xf>
    <xf numFmtId="166" fontId="10" fillId="8" borderId="5" xfId="3" applyNumberFormat="1" applyFont="1" applyFill="1" applyBorder="1" applyAlignment="1" applyProtection="1">
      <alignment horizontal="center"/>
      <protection hidden="1"/>
    </xf>
    <xf numFmtId="0" fontId="3" fillId="8" borderId="5" xfId="3" applyNumberFormat="1" applyFont="1" applyFill="1" applyBorder="1" applyAlignment="1" applyProtection="1">
      <alignment horizontal="center"/>
      <protection hidden="1"/>
    </xf>
    <xf numFmtId="10" fontId="11" fillId="6" borderId="7" xfId="3" applyNumberFormat="1" applyFont="1" applyFill="1" applyBorder="1" applyAlignment="1" applyProtection="1">
      <alignment horizontal="center" vertical="center"/>
      <protection locked="0"/>
    </xf>
    <xf numFmtId="10" fontId="11" fillId="6" borderId="7" xfId="2" applyNumberFormat="1" applyFont="1" applyFill="1" applyBorder="1" applyAlignment="1" applyProtection="1">
      <alignment horizontal="center" vertical="center"/>
      <protection locked="0"/>
    </xf>
    <xf numFmtId="0" fontId="3" fillId="3" borderId="0" xfId="3" applyNumberFormat="1" applyFont="1" applyFill="1" applyBorder="1" applyProtection="1">
      <protection hidden="1"/>
    </xf>
    <xf numFmtId="0" fontId="2" fillId="3" borderId="0" xfId="3" applyNumberFormat="1" applyFont="1" applyFill="1" applyBorder="1" applyAlignment="1" applyProtection="1">
      <alignment horizontal="center"/>
      <protection hidden="1"/>
    </xf>
    <xf numFmtId="0" fontId="2" fillId="0" borderId="0" xfId="3" applyNumberFormat="1" applyFont="1" applyFill="1" applyBorder="1" applyProtection="1">
      <protection hidden="1"/>
    </xf>
    <xf numFmtId="0" fontId="8" fillId="0" borderId="0" xfId="3" applyNumberFormat="1" applyFont="1" applyFill="1" applyBorder="1" applyAlignment="1" applyProtection="1">
      <alignment vertical="center"/>
      <protection hidden="1"/>
    </xf>
    <xf numFmtId="0" fontId="0" fillId="0" borderId="0" xfId="0" applyFill="1"/>
    <xf numFmtId="0" fontId="2" fillId="0" borderId="0" xfId="3" applyNumberFormat="1" applyFont="1" applyFill="1" applyBorder="1" applyAlignment="1" applyProtection="1">
      <alignment horizontal="center"/>
      <protection hidden="1"/>
    </xf>
    <xf numFmtId="167" fontId="5" fillId="8" borderId="5" xfId="1" applyNumberFormat="1" applyFont="1" applyFill="1" applyBorder="1" applyAlignment="1" applyProtection="1">
      <alignment horizontal="left"/>
      <protection hidden="1"/>
    </xf>
    <xf numFmtId="0" fontId="9" fillId="8" borderId="6" xfId="0" applyFont="1" applyFill="1" applyBorder="1" applyAlignment="1">
      <alignment vertical="center"/>
    </xf>
    <xf numFmtId="43" fontId="10" fillId="8" borderId="5" xfId="1" applyNumberFormat="1" applyFont="1" applyFill="1" applyBorder="1" applyAlignment="1" applyProtection="1">
      <alignment horizontal="left"/>
      <protection hidden="1"/>
    </xf>
    <xf numFmtId="0" fontId="9" fillId="9" borderId="0" xfId="0" applyFont="1" applyFill="1" applyBorder="1" applyAlignment="1">
      <alignment vertical="center"/>
    </xf>
    <xf numFmtId="167" fontId="5" fillId="9" borderId="5" xfId="1" applyNumberFormat="1" applyFont="1" applyFill="1" applyBorder="1" applyAlignment="1" applyProtection="1">
      <alignment horizontal="left"/>
      <protection hidden="1"/>
    </xf>
    <xf numFmtId="166" fontId="10" fillId="9" borderId="5" xfId="3" applyNumberFormat="1" applyFont="1" applyFill="1" applyBorder="1" applyAlignment="1" applyProtection="1">
      <alignment horizontal="center"/>
      <protection hidden="1"/>
    </xf>
    <xf numFmtId="0" fontId="9" fillId="10" borderId="0" xfId="0" applyFont="1" applyFill="1" applyBorder="1" applyAlignment="1">
      <alignment vertical="center"/>
    </xf>
    <xf numFmtId="167" fontId="5" fillId="10" borderId="5" xfId="1" applyNumberFormat="1" applyFont="1" applyFill="1" applyBorder="1" applyAlignment="1" applyProtection="1">
      <alignment horizontal="left"/>
      <protection hidden="1"/>
    </xf>
    <xf numFmtId="166" fontId="10" fillId="10" borderId="5" xfId="3" applyNumberFormat="1" applyFont="1" applyFill="1" applyBorder="1" applyAlignment="1" applyProtection="1">
      <alignment horizontal="center"/>
      <protection hidden="1"/>
    </xf>
    <xf numFmtId="0" fontId="2" fillId="0" borderId="1" xfId="3" applyNumberFormat="1" applyFont="1" applyFill="1" applyBorder="1" applyAlignment="1" applyProtection="1">
      <protection hidden="1"/>
    </xf>
    <xf numFmtId="0" fontId="2" fillId="0" borderId="0" xfId="3" applyNumberFormat="1" applyFont="1" applyFill="1" applyBorder="1" applyAlignment="1" applyProtection="1">
      <protection hidden="1"/>
    </xf>
    <xf numFmtId="0" fontId="2" fillId="0" borderId="0" xfId="3" applyFont="1" applyFill="1" applyBorder="1" applyProtection="1">
      <protection hidden="1"/>
    </xf>
    <xf numFmtId="0" fontId="0" fillId="0" borderId="0" xfId="0" applyBorder="1"/>
    <xf numFmtId="0" fontId="0" fillId="0" borderId="0" xfId="0" applyFill="1" applyBorder="1"/>
    <xf numFmtId="164" fontId="0" fillId="0" borderId="0" xfId="0" applyNumberFormat="1" applyBorder="1"/>
    <xf numFmtId="0" fontId="12" fillId="0" borderId="0" xfId="4" applyNumberFormat="1" applyFont="1" applyFill="1" applyBorder="1" applyAlignment="1" applyProtection="1">
      <alignment horizontal="center"/>
      <protection hidden="1"/>
    </xf>
    <xf numFmtId="0" fontId="12" fillId="0" borderId="0" xfId="4" applyNumberFormat="1" applyFill="1" applyBorder="1" applyAlignment="1" applyProtection="1">
      <alignment horizontal="center"/>
      <protection hidden="1"/>
    </xf>
    <xf numFmtId="0" fontId="2" fillId="3" borderId="12" xfId="3" applyNumberFormat="1" applyFont="1" applyFill="1" applyBorder="1" applyAlignment="1" applyProtection="1">
      <protection hidden="1"/>
    </xf>
    <xf numFmtId="0" fontId="2" fillId="3" borderId="13" xfId="3" applyNumberFormat="1" applyFont="1" applyFill="1" applyBorder="1" applyAlignment="1" applyProtection="1">
      <protection hidden="1"/>
    </xf>
    <xf numFmtId="0" fontId="2" fillId="3" borderId="14" xfId="3" applyNumberFormat="1" applyFont="1" applyFill="1" applyBorder="1" applyAlignment="1" applyProtection="1">
      <protection hidden="1"/>
    </xf>
    <xf numFmtId="0" fontId="2" fillId="3" borderId="15" xfId="3" applyNumberFormat="1" applyFont="1" applyFill="1" applyBorder="1" applyAlignment="1" applyProtection="1">
      <protection hidden="1"/>
    </xf>
    <xf numFmtId="0" fontId="2" fillId="3" borderId="16" xfId="3" applyNumberFormat="1" applyFont="1" applyFill="1" applyBorder="1" applyAlignment="1" applyProtection="1">
      <protection hidden="1"/>
    </xf>
    <xf numFmtId="0" fontId="2" fillId="3" borderId="17" xfId="3" applyNumberFormat="1" applyFont="1" applyFill="1" applyBorder="1" applyAlignment="1" applyProtection="1">
      <protection hidden="1"/>
    </xf>
    <xf numFmtId="0" fontId="2" fillId="3" borderId="12" xfId="3" applyNumberFormat="1" applyFont="1" applyFill="1" applyBorder="1" applyProtection="1">
      <protection hidden="1"/>
    </xf>
    <xf numFmtId="0" fontId="2" fillId="3" borderId="13" xfId="3" applyNumberFormat="1" applyFont="1" applyFill="1" applyBorder="1" applyProtection="1">
      <protection hidden="1"/>
    </xf>
    <xf numFmtId="0" fontId="2" fillId="3" borderId="18" xfId="3" applyNumberFormat="1" applyFont="1" applyFill="1" applyBorder="1" applyProtection="1">
      <protection hidden="1"/>
    </xf>
    <xf numFmtId="0" fontId="2" fillId="3" borderId="19" xfId="3" applyNumberFormat="1" applyFont="1" applyFill="1" applyBorder="1" applyProtection="1">
      <protection hidden="1"/>
    </xf>
    <xf numFmtId="0" fontId="9" fillId="9" borderId="19" xfId="0" applyFont="1" applyFill="1" applyBorder="1" applyAlignment="1">
      <alignment vertical="center"/>
    </xf>
    <xf numFmtId="167" fontId="5" fillId="9" borderId="20" xfId="1" applyNumberFormat="1" applyFont="1" applyFill="1" applyBorder="1" applyAlignment="1" applyProtection="1">
      <alignment horizontal="left"/>
      <protection hidden="1"/>
    </xf>
    <xf numFmtId="166" fontId="10" fillId="9" borderId="20" xfId="3" applyNumberFormat="1" applyFont="1" applyFill="1" applyBorder="1" applyAlignment="1" applyProtection="1">
      <alignment horizontal="center"/>
      <protection hidden="1"/>
    </xf>
    <xf numFmtId="0" fontId="2" fillId="3" borderId="19" xfId="3" applyNumberFormat="1" applyFont="1" applyFill="1" applyBorder="1" applyAlignment="1" applyProtection="1">
      <alignment horizontal="center"/>
      <protection hidden="1"/>
    </xf>
    <xf numFmtId="0" fontId="2" fillId="3" borderId="21" xfId="3" applyNumberFormat="1" applyFont="1" applyFill="1" applyBorder="1" applyProtection="1">
      <protection hidden="1"/>
    </xf>
    <xf numFmtId="43" fontId="0" fillId="0" borderId="0" xfId="1" applyFont="1" applyFill="1"/>
    <xf numFmtId="10" fontId="6" fillId="11" borderId="5" xfId="0" applyNumberFormat="1" applyFont="1" applyFill="1" applyBorder="1" applyAlignment="1">
      <alignment horizontal="center"/>
    </xf>
    <xf numFmtId="0" fontId="6" fillId="11" borderId="5" xfId="0" applyFont="1" applyFill="1" applyBorder="1" applyAlignment="1">
      <alignment horizontal="center"/>
    </xf>
    <xf numFmtId="164" fontId="6" fillId="11" borderId="5" xfId="1" applyNumberFormat="1" applyFont="1" applyFill="1" applyBorder="1" applyAlignment="1">
      <alignment horizontal="center"/>
    </xf>
    <xf numFmtId="0" fontId="3" fillId="8" borderId="8" xfId="3" applyNumberFormat="1" applyFont="1" applyFill="1" applyBorder="1" applyAlignment="1" applyProtection="1">
      <alignment horizontal="center"/>
      <protection hidden="1"/>
    </xf>
    <xf numFmtId="0" fontId="3" fillId="8" borderId="6" xfId="3" applyNumberFormat="1" applyFont="1" applyFill="1" applyBorder="1" applyAlignment="1" applyProtection="1">
      <alignment horizontal="center"/>
      <protection hidden="1"/>
    </xf>
    <xf numFmtId="10" fontId="11" fillId="6" borderId="8" xfId="3" applyNumberFormat="1" applyFont="1" applyFill="1" applyBorder="1" applyAlignment="1" applyProtection="1">
      <alignment horizontal="center" vertical="center"/>
      <protection locked="0"/>
    </xf>
    <xf numFmtId="10" fontId="11" fillId="6" borderId="6" xfId="3" applyNumberFormat="1" applyFont="1" applyFill="1" applyBorder="1" applyAlignment="1" applyProtection="1">
      <alignment horizontal="center" vertical="center"/>
      <protection locked="0"/>
    </xf>
    <xf numFmtId="0" fontId="14" fillId="4" borderId="9" xfId="3" applyNumberFormat="1" applyFont="1" applyFill="1" applyBorder="1" applyAlignment="1" applyProtection="1">
      <alignment horizontal="center" vertical="center"/>
      <protection hidden="1"/>
    </xf>
    <xf numFmtId="0" fontId="14" fillId="4" borderId="10" xfId="3" applyNumberFormat="1" applyFont="1" applyFill="1" applyBorder="1" applyAlignment="1" applyProtection="1">
      <alignment horizontal="center" vertical="center"/>
      <protection hidden="1"/>
    </xf>
    <xf numFmtId="0" fontId="14" fillId="4" borderId="11" xfId="3" applyNumberFormat="1" applyFont="1" applyFill="1" applyBorder="1" applyAlignment="1" applyProtection="1">
      <alignment horizontal="center" vertical="center"/>
      <protection hidden="1"/>
    </xf>
    <xf numFmtId="0" fontId="4" fillId="4" borderId="0" xfId="3" applyNumberFormat="1" applyFont="1" applyFill="1" applyBorder="1" applyAlignment="1" applyProtection="1">
      <alignment horizontal="center" vertical="center"/>
      <protection hidden="1"/>
    </xf>
    <xf numFmtId="0" fontId="4" fillId="4" borderId="4" xfId="3" applyNumberFormat="1" applyFont="1" applyFill="1" applyBorder="1" applyAlignment="1" applyProtection="1">
      <alignment horizontal="center" vertical="center"/>
      <protection hidden="1"/>
    </xf>
    <xf numFmtId="0" fontId="13" fillId="7" borderId="0" xfId="3" applyNumberFormat="1" applyFont="1" applyFill="1" applyBorder="1" applyAlignment="1" applyProtection="1">
      <alignment horizontal="center" vertical="center"/>
      <protection hidden="1"/>
    </xf>
  </cellXfs>
  <cellStyles count="5">
    <cellStyle name="Köprü" xfId="4" builtinId="8"/>
    <cellStyle name="Normal" xfId="0" builtinId="0"/>
    <cellStyle name="Normal_PLANNER3" xfId="3" xr:uid="{00000000-0005-0000-0000-000002000000}"/>
    <cellStyle name="Virgül" xfId="1" builtinId="3"/>
    <cellStyle name="Yüzd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171451</xdr:colOff>
      <xdr:row>2</xdr:row>
      <xdr:rowOff>0</xdr:rowOff>
    </xdr:from>
    <xdr:to>
      <xdr:col>10</xdr:col>
      <xdr:colOff>428626</xdr:colOff>
      <xdr:row>6</xdr:row>
      <xdr:rowOff>123825</xdr:rowOff>
    </xdr:to>
    <xdr:sp macro="" textlink="">
      <xdr:nvSpPr>
        <xdr:cNvPr id="2" name="LBL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5486401" y="571500"/>
          <a:ext cx="2857500" cy="7524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36576" rIns="36576" bIns="36576" anchor="ctr" upright="1"/>
        <a:lstStyle/>
        <a:p>
          <a:pPr algn="ctr" rtl="0">
            <a:defRPr sz="1000"/>
          </a:pPr>
          <a:r>
            <a:rPr lang="tr-TR" sz="1400" b="1" i="1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YATIRIM BANKACILIĞI MÜDÜRLÜĞÜ </a:t>
          </a:r>
          <a:endParaRPr lang="en-US" sz="1400" b="1" i="1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2</xdr:col>
      <xdr:colOff>258705</xdr:colOff>
      <xdr:row>2</xdr:row>
      <xdr:rowOff>1</xdr:rowOff>
    </xdr:from>
    <xdr:to>
      <xdr:col>3</xdr:col>
      <xdr:colOff>1198152</xdr:colOff>
      <xdr:row>7</xdr:row>
      <xdr:rowOff>28576</xdr:rowOff>
    </xdr:to>
    <xdr:sp macro="" textlink="">
      <xdr:nvSpPr>
        <xdr:cNvPr id="3" name="object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2038" y="435094"/>
          <a:ext cx="1209910" cy="463667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tr-TR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sz="1634"/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showGridLines="0" tabSelected="1" zoomScale="81" zoomScaleNormal="81" workbookViewId="0">
      <selection activeCell="E14" sqref="E14"/>
    </sheetView>
  </sheetViews>
  <sheetFormatPr defaultRowHeight="15" x14ac:dyDescent="0.25"/>
  <cols>
    <col min="1" max="1" width="2.140625" style="30" customWidth="1"/>
    <col min="2" max="2" width="4.28515625" customWidth="1"/>
    <col min="3" max="3" width="4.140625" customWidth="1"/>
    <col min="4" max="4" width="35" bestFit="1" customWidth="1"/>
    <col min="5" max="5" width="18.42578125" bestFit="1" customWidth="1"/>
    <col min="8" max="8" width="22.5703125" customWidth="1"/>
    <col min="9" max="9" width="20" customWidth="1"/>
    <col min="10" max="10" width="13" bestFit="1" customWidth="1"/>
    <col min="11" max="11" width="8" customWidth="1"/>
    <col min="12" max="26" width="9.140625" style="30"/>
  </cols>
  <sheetData>
    <row r="1" spans="1:12" ht="9.75" customHeight="1" thickTop="1" thickBot="1" x14ac:dyDescent="0.3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ht="24" thickTop="1" x14ac:dyDescent="0.25">
      <c r="A2" s="42"/>
      <c r="B2" s="72" t="s">
        <v>17</v>
      </c>
      <c r="C2" s="73"/>
      <c r="D2" s="73"/>
      <c r="E2" s="73"/>
      <c r="F2" s="73"/>
      <c r="G2" s="73"/>
      <c r="H2" s="73"/>
      <c r="I2" s="73"/>
      <c r="J2" s="73"/>
      <c r="K2" s="74"/>
      <c r="L2" s="42"/>
    </row>
    <row r="3" spans="1:12" ht="16.5" customHeight="1" thickBot="1" x14ac:dyDescent="0.3">
      <c r="A3" s="42"/>
      <c r="B3" s="49"/>
      <c r="C3" s="1"/>
      <c r="D3" s="1"/>
      <c r="E3" s="1"/>
      <c r="F3" s="1"/>
      <c r="G3" s="1"/>
      <c r="H3" s="1"/>
      <c r="I3" s="1"/>
      <c r="J3" s="1"/>
      <c r="K3" s="50"/>
      <c r="L3" s="42"/>
    </row>
    <row r="4" spans="1:12" ht="6.75" customHeight="1" thickTop="1" x14ac:dyDescent="0.25">
      <c r="A4" s="42"/>
      <c r="B4" s="51"/>
      <c r="C4" s="2"/>
      <c r="D4" s="2"/>
      <c r="E4" s="2"/>
      <c r="F4" s="2"/>
      <c r="G4" s="2"/>
      <c r="H4" s="2"/>
      <c r="I4" s="2"/>
      <c r="J4" s="2"/>
      <c r="K4" s="52"/>
      <c r="L4" s="42"/>
    </row>
    <row r="5" spans="1:12" ht="3" customHeight="1" x14ac:dyDescent="0.25">
      <c r="A5" s="42"/>
      <c r="B5" s="49"/>
      <c r="C5" s="1"/>
      <c r="D5" s="1"/>
      <c r="E5" s="1"/>
      <c r="F5" s="1"/>
      <c r="G5" s="1"/>
      <c r="H5" s="1"/>
      <c r="I5" s="1"/>
      <c r="J5" s="1"/>
      <c r="K5" s="50"/>
      <c r="L5" s="42"/>
    </row>
    <row r="6" spans="1:12" ht="3" customHeight="1" x14ac:dyDescent="0.25">
      <c r="A6" s="42"/>
      <c r="B6" s="49"/>
      <c r="C6" s="1"/>
      <c r="D6" s="1"/>
      <c r="E6" s="1"/>
      <c r="F6" s="1"/>
      <c r="G6" s="1"/>
      <c r="H6" s="1"/>
      <c r="I6" s="1"/>
      <c r="J6" s="1"/>
      <c r="K6" s="50"/>
      <c r="L6" s="42"/>
    </row>
    <row r="7" spans="1:12" ht="6" customHeight="1" thickBot="1" x14ac:dyDescent="0.3">
      <c r="A7" s="42"/>
      <c r="B7" s="49"/>
      <c r="C7" s="1"/>
      <c r="D7" s="1"/>
      <c r="E7" s="1"/>
      <c r="F7" s="1"/>
      <c r="G7" s="1"/>
      <c r="H7" s="1"/>
      <c r="I7" s="1"/>
      <c r="J7" s="1"/>
      <c r="K7" s="50"/>
      <c r="L7" s="42"/>
    </row>
    <row r="8" spans="1:12" ht="3" customHeight="1" x14ac:dyDescent="0.25">
      <c r="A8" s="42"/>
      <c r="B8" s="53"/>
      <c r="C8" s="3"/>
      <c r="D8" s="3"/>
      <c r="E8" s="3"/>
      <c r="F8" s="4"/>
      <c r="G8" s="4"/>
      <c r="H8" s="4"/>
      <c r="I8" s="3"/>
      <c r="J8" s="3"/>
      <c r="K8" s="54"/>
      <c r="L8" s="42"/>
    </row>
    <row r="9" spans="1:12" x14ac:dyDescent="0.25">
      <c r="A9" s="28"/>
      <c r="B9" s="55"/>
      <c r="C9" s="6"/>
      <c r="D9" s="75" t="s">
        <v>0</v>
      </c>
      <c r="E9" s="75"/>
      <c r="F9" s="75"/>
      <c r="G9" s="7"/>
      <c r="H9" s="8"/>
      <c r="I9" s="9"/>
      <c r="J9" s="28"/>
      <c r="K9" s="56"/>
      <c r="L9" s="28"/>
    </row>
    <row r="10" spans="1:12" x14ac:dyDescent="0.25">
      <c r="A10" s="28"/>
      <c r="B10" s="55"/>
      <c r="C10" s="10"/>
      <c r="D10" s="75"/>
      <c r="E10" s="75"/>
      <c r="F10" s="75"/>
      <c r="G10" s="11"/>
      <c r="H10" s="8"/>
      <c r="I10" s="9"/>
      <c r="J10" s="28"/>
      <c r="K10" s="56"/>
      <c r="L10" s="28"/>
    </row>
    <row r="11" spans="1:12" ht="19.5" x14ac:dyDescent="0.25">
      <c r="A11" s="28"/>
      <c r="B11" s="55"/>
      <c r="C11" s="10"/>
      <c r="D11" s="76"/>
      <c r="E11" s="76"/>
      <c r="F11" s="76"/>
      <c r="G11" s="12"/>
      <c r="H11" s="77" t="s">
        <v>13</v>
      </c>
      <c r="I11" s="77"/>
      <c r="J11" s="29"/>
      <c r="K11" s="56"/>
      <c r="L11" s="28"/>
    </row>
    <row r="12" spans="1:12" x14ac:dyDescent="0.25">
      <c r="A12" s="28"/>
      <c r="B12" s="55"/>
      <c r="C12" s="13"/>
      <c r="D12" s="14"/>
      <c r="E12" s="14"/>
      <c r="F12" s="14" t="s">
        <v>1</v>
      </c>
      <c r="G12" s="5"/>
      <c r="H12" s="5"/>
      <c r="I12" s="5"/>
      <c r="J12" s="28"/>
      <c r="K12" s="56"/>
      <c r="L12" s="28"/>
    </row>
    <row r="13" spans="1:12" x14ac:dyDescent="0.25">
      <c r="A13" s="28"/>
      <c r="B13" s="55"/>
      <c r="C13" s="5"/>
      <c r="D13" s="15" t="s">
        <v>22</v>
      </c>
      <c r="E13" s="67">
        <v>100000</v>
      </c>
      <c r="F13" s="16" t="s">
        <v>2</v>
      </c>
      <c r="G13" s="5"/>
      <c r="H13" s="23" t="s">
        <v>12</v>
      </c>
      <c r="I13" s="23" t="s">
        <v>23</v>
      </c>
      <c r="J13" s="28"/>
      <c r="K13" s="56"/>
    </row>
    <row r="14" spans="1:12" ht="23.25" x14ac:dyDescent="0.25">
      <c r="A14" s="28"/>
      <c r="B14" s="55"/>
      <c r="C14" s="5"/>
      <c r="D14" s="15" t="s">
        <v>3</v>
      </c>
      <c r="E14" s="65">
        <v>0.17</v>
      </c>
      <c r="F14" s="18" t="s">
        <v>4</v>
      </c>
      <c r="G14" s="5"/>
      <c r="H14" s="24">
        <f>+E14</f>
        <v>0.17</v>
      </c>
      <c r="I14" s="25">
        <f>+(H14*0.95)/0.95</f>
        <v>0.17</v>
      </c>
      <c r="J14" s="28"/>
      <c r="K14" s="56"/>
    </row>
    <row r="15" spans="1:12" x14ac:dyDescent="0.25">
      <c r="A15" s="28"/>
      <c r="B15" s="55"/>
      <c r="C15" s="5"/>
      <c r="D15" s="15" t="s">
        <v>18</v>
      </c>
      <c r="E15" s="66">
        <v>44</v>
      </c>
      <c r="F15" s="18" t="s">
        <v>5</v>
      </c>
      <c r="G15" s="5"/>
      <c r="H15" s="68" t="s">
        <v>15</v>
      </c>
      <c r="I15" s="69"/>
      <c r="J15" s="28"/>
      <c r="K15" s="56"/>
    </row>
    <row r="16" spans="1:12" ht="23.25" x14ac:dyDescent="0.25">
      <c r="A16" s="28"/>
      <c r="B16" s="55"/>
      <c r="C16" s="5"/>
      <c r="D16" s="19" t="s">
        <v>6</v>
      </c>
      <c r="E16" s="20">
        <f>(E14/365)*E15</f>
        <v>2.0493150684931509E-2</v>
      </c>
      <c r="F16" s="18" t="s">
        <v>4</v>
      </c>
      <c r="G16" s="5"/>
      <c r="H16" s="70">
        <f>+H14*0.95</f>
        <v>0.1615</v>
      </c>
      <c r="I16" s="71"/>
      <c r="J16" s="28"/>
      <c r="K16" s="56"/>
    </row>
    <row r="17" spans="1:13" x14ac:dyDescent="0.25">
      <c r="A17" s="28"/>
      <c r="B17" s="55"/>
      <c r="C17" s="5"/>
      <c r="D17" s="15" t="s">
        <v>7</v>
      </c>
      <c r="E17" s="17">
        <v>0.05</v>
      </c>
      <c r="F17" s="18" t="s">
        <v>4</v>
      </c>
      <c r="G17" s="5"/>
      <c r="H17" s="44"/>
      <c r="I17" s="44"/>
      <c r="J17" s="45"/>
      <c r="K17" s="56"/>
      <c r="L17" s="28"/>
    </row>
    <row r="18" spans="1:13" x14ac:dyDescent="0.25">
      <c r="A18" s="28"/>
      <c r="B18" s="55"/>
      <c r="C18" s="5"/>
      <c r="D18" s="33" t="s">
        <v>8</v>
      </c>
      <c r="E18" s="32">
        <f>+E13*E16</f>
        <v>2049.3150684931511</v>
      </c>
      <c r="F18" s="22" t="s">
        <v>2</v>
      </c>
      <c r="G18" s="5"/>
      <c r="H18" s="44"/>
      <c r="I18" s="44"/>
      <c r="J18" s="45"/>
      <c r="K18" s="56"/>
      <c r="L18" s="28"/>
    </row>
    <row r="19" spans="1:13" x14ac:dyDescent="0.25">
      <c r="A19" s="28"/>
      <c r="B19" s="55"/>
      <c r="C19" s="5"/>
      <c r="D19" s="38" t="s">
        <v>9</v>
      </c>
      <c r="E19" s="39">
        <f>+E18-(E18*E17)</f>
        <v>1946.8493150684935</v>
      </c>
      <c r="F19" s="40" t="s">
        <v>2</v>
      </c>
      <c r="G19" s="5"/>
      <c r="H19" s="44"/>
      <c r="I19" s="44"/>
      <c r="J19" s="45"/>
      <c r="K19" s="56"/>
      <c r="L19" s="28"/>
    </row>
    <row r="20" spans="1:13" ht="15.75" x14ac:dyDescent="0.25">
      <c r="A20" s="28"/>
      <c r="B20" s="55"/>
      <c r="C20" s="5"/>
      <c r="D20" s="19" t="s">
        <v>19</v>
      </c>
      <c r="E20" s="34">
        <f>+(E13*13.75)/100000</f>
        <v>13.75</v>
      </c>
      <c r="F20" s="22" t="s">
        <v>2</v>
      </c>
      <c r="G20" s="5"/>
      <c r="H20" s="44"/>
      <c r="I20" s="44"/>
      <c r="J20" s="45"/>
      <c r="K20" s="56"/>
      <c r="L20" s="28"/>
    </row>
    <row r="21" spans="1:13" ht="15.75" x14ac:dyDescent="0.25">
      <c r="A21" s="28"/>
      <c r="B21" s="55"/>
      <c r="C21" s="26"/>
      <c r="D21" s="19" t="s">
        <v>20</v>
      </c>
      <c r="E21" s="34">
        <f>+E20*5%</f>
        <v>0.6875</v>
      </c>
      <c r="F21" s="22" t="s">
        <v>2</v>
      </c>
      <c r="G21" s="5"/>
      <c r="H21" s="44"/>
      <c r="I21" s="44"/>
      <c r="J21" s="45"/>
      <c r="K21" s="56"/>
      <c r="L21" s="28"/>
    </row>
    <row r="22" spans="1:13" x14ac:dyDescent="0.25">
      <c r="A22" s="28"/>
      <c r="B22" s="55"/>
      <c r="C22" s="26"/>
      <c r="D22" s="35" t="s">
        <v>21</v>
      </c>
      <c r="E22" s="36">
        <f>+E19-E20-E21</f>
        <v>1932.4118150684935</v>
      </c>
      <c r="F22" s="37" t="s">
        <v>2</v>
      </c>
      <c r="G22" s="5"/>
      <c r="H22" s="46"/>
      <c r="I22" s="44"/>
      <c r="J22" s="45"/>
      <c r="K22" s="56"/>
      <c r="L22" s="28"/>
    </row>
    <row r="23" spans="1:13" ht="6" customHeight="1" x14ac:dyDescent="0.25">
      <c r="A23" s="28"/>
      <c r="B23" s="55"/>
      <c r="C23" s="5"/>
      <c r="D23" s="27"/>
      <c r="E23" s="27"/>
      <c r="F23" s="27"/>
      <c r="G23" s="27"/>
      <c r="H23" s="44"/>
      <c r="I23" s="44"/>
      <c r="J23" s="45"/>
      <c r="K23" s="56"/>
      <c r="L23" s="28"/>
    </row>
    <row r="24" spans="1:13" x14ac:dyDescent="0.25">
      <c r="A24" s="28"/>
      <c r="B24" s="55"/>
      <c r="C24" s="5"/>
      <c r="D24" s="75" t="s">
        <v>10</v>
      </c>
      <c r="E24" s="75"/>
      <c r="F24" s="75"/>
      <c r="G24" s="27"/>
      <c r="H24" s="27"/>
      <c r="I24" s="27"/>
      <c r="J24" s="31"/>
      <c r="K24" s="56"/>
      <c r="L24" s="28"/>
    </row>
    <row r="25" spans="1:13" x14ac:dyDescent="0.25">
      <c r="A25" s="28"/>
      <c r="B25" s="55"/>
      <c r="C25" s="5"/>
      <c r="D25" s="75"/>
      <c r="E25" s="75"/>
      <c r="F25" s="75"/>
      <c r="G25" s="27"/>
      <c r="H25" s="44"/>
      <c r="I25" s="44"/>
      <c r="J25" s="45"/>
      <c r="K25" s="56"/>
      <c r="L25" s="28"/>
    </row>
    <row r="26" spans="1:13" ht="19.5" x14ac:dyDescent="0.25">
      <c r="A26" s="28"/>
      <c r="B26" s="55"/>
      <c r="C26" s="5"/>
      <c r="D26" s="76"/>
      <c r="E26" s="76"/>
      <c r="F26" s="76"/>
      <c r="G26" s="27"/>
      <c r="H26" s="77" t="s">
        <v>14</v>
      </c>
      <c r="I26" s="77"/>
      <c r="J26" s="29"/>
      <c r="K26" s="56"/>
      <c r="L26" s="28"/>
    </row>
    <row r="27" spans="1:13" x14ac:dyDescent="0.25">
      <c r="A27" s="28"/>
      <c r="B27" s="55"/>
      <c r="C27" s="5"/>
      <c r="D27" s="14"/>
      <c r="E27" s="14"/>
      <c r="F27" s="14" t="s">
        <v>1</v>
      </c>
      <c r="G27" s="27"/>
      <c r="H27" s="5"/>
      <c r="I27" s="5"/>
      <c r="J27" s="28"/>
      <c r="K27" s="56"/>
      <c r="L27" s="28"/>
      <c r="M27" s="64"/>
    </row>
    <row r="28" spans="1:13" x14ac:dyDescent="0.25">
      <c r="A28" s="28"/>
      <c r="B28" s="55"/>
      <c r="C28" s="5"/>
      <c r="D28" s="15" t="s">
        <v>22</v>
      </c>
      <c r="E28" s="67">
        <v>1000000</v>
      </c>
      <c r="F28" s="16" t="s">
        <v>2</v>
      </c>
      <c r="G28" s="5"/>
      <c r="H28" s="23" t="s">
        <v>12</v>
      </c>
      <c r="I28" s="23" t="s">
        <v>23</v>
      </c>
      <c r="J28" s="28"/>
      <c r="K28" s="56"/>
    </row>
    <row r="29" spans="1:13" ht="23.25" x14ac:dyDescent="0.25">
      <c r="A29" s="28"/>
      <c r="B29" s="55"/>
      <c r="C29" s="5"/>
      <c r="D29" s="15" t="s">
        <v>3</v>
      </c>
      <c r="E29" s="65">
        <f>E14</f>
        <v>0.17</v>
      </c>
      <c r="F29" s="18" t="s">
        <v>4</v>
      </c>
      <c r="G29" s="5"/>
      <c r="H29" s="24">
        <f>+E29</f>
        <v>0.17</v>
      </c>
      <c r="I29" s="25">
        <f>+H29/0.95</f>
        <v>0.17894736842105266</v>
      </c>
      <c r="J29" s="28"/>
      <c r="K29" s="56"/>
    </row>
    <row r="30" spans="1:13" x14ac:dyDescent="0.25">
      <c r="A30" s="28"/>
      <c r="B30" s="55"/>
      <c r="C30" s="26"/>
      <c r="D30" s="15" t="s">
        <v>18</v>
      </c>
      <c r="E30" s="66">
        <f>E15</f>
        <v>44</v>
      </c>
      <c r="F30" s="18" t="s">
        <v>11</v>
      </c>
      <c r="G30" s="5"/>
      <c r="H30" s="68" t="s">
        <v>16</v>
      </c>
      <c r="I30" s="69"/>
      <c r="J30" s="5"/>
      <c r="K30" s="56"/>
    </row>
    <row r="31" spans="1:13" ht="23.25" x14ac:dyDescent="0.25">
      <c r="A31" s="28"/>
      <c r="B31" s="55"/>
      <c r="C31" s="5"/>
      <c r="D31" s="19" t="s">
        <v>6</v>
      </c>
      <c r="E31" s="20">
        <f>(E29/365)*E30</f>
        <v>2.0493150684931509E-2</v>
      </c>
      <c r="F31" s="18" t="s">
        <v>4</v>
      </c>
      <c r="G31" s="5"/>
      <c r="H31" s="70">
        <f>H29</f>
        <v>0.17</v>
      </c>
      <c r="I31" s="71"/>
      <c r="J31" s="5"/>
      <c r="K31" s="56"/>
    </row>
    <row r="32" spans="1:13" x14ac:dyDescent="0.25">
      <c r="A32" s="28"/>
      <c r="B32" s="55"/>
      <c r="C32" s="5"/>
      <c r="D32" s="15" t="s">
        <v>7</v>
      </c>
      <c r="E32" s="17">
        <v>0</v>
      </c>
      <c r="F32" s="18" t="s">
        <v>4</v>
      </c>
      <c r="G32" s="27"/>
      <c r="H32" s="27"/>
      <c r="I32" s="27"/>
      <c r="J32" s="27"/>
      <c r="K32" s="56"/>
      <c r="L32" s="28"/>
    </row>
    <row r="33" spans="1:14" x14ac:dyDescent="0.25">
      <c r="A33" s="28"/>
      <c r="B33" s="55"/>
      <c r="C33" s="5"/>
      <c r="D33" s="21" t="s">
        <v>8</v>
      </c>
      <c r="E33" s="32">
        <f>+E28*E31</f>
        <v>20493.150684931508</v>
      </c>
      <c r="F33" s="22" t="s">
        <v>2</v>
      </c>
      <c r="G33" s="27"/>
      <c r="H33" s="27"/>
      <c r="I33" s="27"/>
      <c r="J33" s="27"/>
      <c r="K33" s="56"/>
      <c r="L33" s="28"/>
    </row>
    <row r="34" spans="1:14" x14ac:dyDescent="0.25">
      <c r="A34" s="28"/>
      <c r="B34" s="55"/>
      <c r="C34" s="5"/>
      <c r="D34" s="38" t="s">
        <v>9</v>
      </c>
      <c r="E34" s="39">
        <f>+E33-(E33*E32)</f>
        <v>20493.150684931508</v>
      </c>
      <c r="F34" s="40" t="s">
        <v>2</v>
      </c>
      <c r="G34" s="27"/>
      <c r="H34" s="27"/>
      <c r="I34" s="27"/>
      <c r="J34" s="27"/>
      <c r="K34" s="56"/>
      <c r="L34" s="28"/>
    </row>
    <row r="35" spans="1:14" ht="15.75" x14ac:dyDescent="0.25">
      <c r="A35" s="28"/>
      <c r="B35" s="55"/>
      <c r="C35" s="5"/>
      <c r="D35" s="19" t="s">
        <v>19</v>
      </c>
      <c r="E35" s="34">
        <f>+(E28*13.75)/100000</f>
        <v>137.5</v>
      </c>
      <c r="F35" s="22" t="s">
        <v>2</v>
      </c>
      <c r="G35" s="27"/>
      <c r="H35" s="27"/>
      <c r="I35" s="27"/>
      <c r="J35" s="27"/>
      <c r="K35" s="56"/>
      <c r="L35" s="28"/>
    </row>
    <row r="36" spans="1:14" ht="15.75" x14ac:dyDescent="0.25">
      <c r="A36" s="28"/>
      <c r="B36" s="55"/>
      <c r="C36" s="5"/>
      <c r="D36" s="19" t="s">
        <v>20</v>
      </c>
      <c r="E36" s="34">
        <f>+E35*5%</f>
        <v>6.875</v>
      </c>
      <c r="F36" s="22" t="s">
        <v>2</v>
      </c>
      <c r="G36" s="27"/>
      <c r="H36" s="27"/>
      <c r="I36" s="27"/>
      <c r="J36" s="27"/>
      <c r="K36" s="56"/>
      <c r="L36" s="28"/>
    </row>
    <row r="37" spans="1:14" ht="16.5" customHeight="1" thickBot="1" x14ac:dyDescent="0.3">
      <c r="A37" s="28"/>
      <c r="B37" s="57"/>
      <c r="C37" s="58"/>
      <c r="D37" s="59" t="s">
        <v>21</v>
      </c>
      <c r="E37" s="60">
        <f>+E34-E35-E36</f>
        <v>20348.775684931508</v>
      </c>
      <c r="F37" s="61" t="s">
        <v>2</v>
      </c>
      <c r="G37" s="62"/>
      <c r="H37" s="62"/>
      <c r="I37" s="62"/>
      <c r="J37" s="62"/>
      <c r="K37" s="63"/>
      <c r="L37" s="28"/>
    </row>
    <row r="38" spans="1:14" s="30" customFormat="1" ht="15.75" thickTop="1" x14ac:dyDescent="0.25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1:14" s="30" customFormat="1" x14ac:dyDescent="0.25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28"/>
    </row>
    <row r="40" spans="1:14" s="30" customFormat="1" x14ac:dyDescent="0.25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28"/>
    </row>
    <row r="41" spans="1:14" s="30" customFormat="1" x14ac:dyDescent="0.25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2"/>
    </row>
    <row r="42" spans="1:14" s="30" customFormat="1" x14ac:dyDescent="0.25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1:14" s="30" customFormat="1" x14ac:dyDescent="0.25">
      <c r="A43" s="28"/>
      <c r="B43" s="47"/>
      <c r="C43" s="48"/>
      <c r="D43" s="48"/>
      <c r="E43" s="48"/>
      <c r="F43" s="48"/>
      <c r="G43" s="48"/>
      <c r="H43" s="43"/>
      <c r="I43" s="43"/>
      <c r="J43" s="43"/>
      <c r="K43" s="48"/>
      <c r="L43" s="43"/>
    </row>
    <row r="44" spans="1:14" s="30" customFormat="1" x14ac:dyDescent="0.25">
      <c r="A44" s="28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1:14" s="30" customFormat="1" x14ac:dyDescent="0.25">
      <c r="A45" s="28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5"/>
      <c r="N45" s="45"/>
    </row>
    <row r="46" spans="1:14" s="30" customFormat="1" x14ac:dyDescent="0.25"/>
    <row r="47" spans="1:14" s="30" customFormat="1" x14ac:dyDescent="0.25"/>
    <row r="48" spans="1:14" s="30" customFormat="1" x14ac:dyDescent="0.25"/>
  </sheetData>
  <mergeCells count="9">
    <mergeCell ref="H30:I30"/>
    <mergeCell ref="H31:I31"/>
    <mergeCell ref="B2:K2"/>
    <mergeCell ref="D9:F11"/>
    <mergeCell ref="D24:F26"/>
    <mergeCell ref="H11:I11"/>
    <mergeCell ref="H26:I26"/>
    <mergeCell ref="H15:I15"/>
    <mergeCell ref="H16:I16"/>
  </mergeCells>
  <pageMargins left="0.7" right="0.7" top="0.75" bottom="0.75" header="0.3" footer="0.3"/>
  <pageSetup paperSize="9" orientation="portrait" r:id="rId1"/>
  <headerFooter differentOddEven="1" differentFirst="1">
    <oddFooter>&amp;C&amp;K999999HİZMETE ÖZEL
Kişisel Veri İçermez</oddFooter>
    <evenFooter>&amp;C&amp;K999999HİZMETE ÖZEL
Kişisel Veri İçermez</evenFooter>
    <firstFooter>&amp;C&amp;K999999HİZMETE ÖZEL
Kişisel Veri İçermez</first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Sayfa1</vt:lpstr>
      <vt:lpstr>data18ab</vt:lpstr>
      <vt:lpstr>data24ab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Albaraka Türk Yatırım Bankacılığı Müdürlüğü</dc:creator>
  <cp:keywords>HİZMETE ÖZEL</cp:keywords>
  <dcterms:created xsi:type="dcterms:W3CDTF">2019-04-08T10:34:58Z</dcterms:created>
  <dcterms:modified xsi:type="dcterms:W3CDTF">2021-10-14T07:52:16Z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9f28186c-5da5-40c7-b845-d816caeec606</vt:lpwstr>
  </property>
  <property fmtid="{D5CDD505-2E9C-101B-9397-08002B2CF9AE}" pid="3" name="custom">
    <vt:lpwstr>ALBCLSHIZ</vt:lpwstr>
  </property>
  <property fmtid="{D5CDD505-2E9C-101B-9397-08002B2CF9AE}" pid="4" name="SINIFLANDIRMA">
    <vt:lpwstr>HİZMETE ÖZEL</vt:lpwstr>
  </property>
  <property fmtid="{D5CDD505-2E9C-101B-9397-08002B2CF9AE}" pid="5" name="ETIKETLEME">
    <vt:lpwstr>Etiket Var (Default)</vt:lpwstr>
  </property>
  <property fmtid="{D5CDD505-2E9C-101B-9397-08002B2CF9AE}" pid="6" name="KISISELVERI">
    <vt:lpwstr>KVKK000</vt:lpwstr>
  </property>
</Properties>
</file>